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8800" windowHeight="12540" activeTab="1"/>
  </bookViews>
  <sheets>
    <sheet name="设计费" sheetId="6" r:id="rId1"/>
    <sheet name="表格1装饰估价单" sheetId="4" r:id="rId2"/>
    <sheet name="空调表单" sheetId="5" r:id="rId3"/>
  </sheets>
  <definedNames>
    <definedName name="_xlnm._FilterDatabase" localSheetId="1" hidden="1">表格1装饰估价单!$A$3:$M$72</definedName>
    <definedName name="_xlnm.Print_Area" localSheetId="1">表格1装饰估价单!$A$3:$J$72</definedName>
    <definedName name="_xlnm.Print_Titles" localSheetId="1">表格1装饰估价单!$3:$3</definedName>
  </definedNames>
  <calcPr calcId="125725"/>
</workbook>
</file>

<file path=xl/calcChain.xml><?xml version="1.0" encoding="utf-8"?>
<calcChain xmlns="http://schemas.openxmlformats.org/spreadsheetml/2006/main">
  <c r="C5" i="4"/>
  <c r="C6"/>
  <c r="C7"/>
  <c r="C14"/>
  <c r="C19"/>
  <c r="C20"/>
  <c r="C21"/>
  <c r="C28"/>
  <c r="C33"/>
  <c r="C34"/>
  <c r="C35"/>
  <c r="C42"/>
  <c r="C47"/>
  <c r="C48"/>
  <c r="C49"/>
  <c r="C55"/>
  <c r="C56"/>
  <c r="C61"/>
  <c r="C62"/>
</calcChain>
</file>

<file path=xl/sharedStrings.xml><?xml version="1.0" encoding="utf-8"?>
<sst xmlns="http://schemas.openxmlformats.org/spreadsheetml/2006/main" count="289" uniqueCount="136">
  <si>
    <t>上海音乐学院行政楼更换空调天花修缮项目</t>
  </si>
  <si>
    <t>一、设计费总价75000元，明细如下：</t>
  </si>
  <si>
    <t>设计范围：</t>
  </si>
  <si>
    <t>阳路校区行政楼1F~4F</t>
  </si>
  <si>
    <t>设计服务内容：</t>
  </si>
  <si>
    <t>暖通及室内相关改造；其中包括空调容量的配置，位置定位，管道走向，空调开关定位，相关修复装修图纸，及相关施工配合</t>
  </si>
  <si>
    <t>设计价格（元）：</t>
  </si>
  <si>
    <t>序号</t>
  </si>
  <si>
    <t>项目名称</t>
  </si>
  <si>
    <t>数量</t>
  </si>
  <si>
    <t>单位</t>
  </si>
  <si>
    <t>备注</t>
  </si>
  <si>
    <t>主材</t>
  </si>
  <si>
    <t>辅材</t>
  </si>
  <si>
    <t>人工</t>
  </si>
  <si>
    <t>合计</t>
  </si>
  <si>
    <t>合价</t>
  </si>
  <si>
    <t>一层</t>
  </si>
  <si>
    <t>空调拆装新做木龙骨边框及石膏板天花</t>
  </si>
  <si>
    <t>㎡</t>
  </si>
  <si>
    <t>轻钢龙骨、木龙骨、石膏板</t>
  </si>
  <si>
    <t>新做天花批灰打磨</t>
  </si>
  <si>
    <t>内墙腻子</t>
  </si>
  <si>
    <t>新做天花及原有天花做乳胶漆</t>
  </si>
  <si>
    <t>立邦乳胶漆</t>
  </si>
  <si>
    <t>卫生间新装风管机 新做出风口</t>
  </si>
  <si>
    <t>套</t>
  </si>
  <si>
    <t>木龙骨边框、石膏板</t>
  </si>
  <si>
    <t>卫生间新装风管机 新做检修口</t>
  </si>
  <si>
    <t>成品检修口</t>
  </si>
  <si>
    <t>过道 硅钙板天花拆除及恢复</t>
  </si>
  <si>
    <t>保护性拆除</t>
  </si>
  <si>
    <t>过道 硅钙板天花安装</t>
  </si>
  <si>
    <t>龙骨修复安装</t>
  </si>
  <si>
    <t>空调线管拆除</t>
  </si>
  <si>
    <t>项</t>
  </si>
  <si>
    <t>原有管线拆除</t>
  </si>
  <si>
    <t>空调电源排管</t>
  </si>
  <si>
    <t>米</t>
  </si>
  <si>
    <r>
      <t>中财P</t>
    </r>
    <r>
      <rPr>
        <sz val="11"/>
        <rFont val="宋体"/>
        <family val="3"/>
        <charset val="134"/>
      </rPr>
      <t>VC管</t>
    </r>
  </si>
  <si>
    <t>空调电源管内穿线</t>
  </si>
  <si>
    <r>
      <t>起帆2.5</t>
    </r>
    <r>
      <rPr>
        <sz val="11"/>
        <rFont val="宋体"/>
        <family val="3"/>
        <charset val="134"/>
      </rPr>
      <t>mm2</t>
    </r>
  </si>
  <si>
    <t>提供及安装开关</t>
  </si>
  <si>
    <t>德力西</t>
  </si>
  <si>
    <t>小计：</t>
  </si>
  <si>
    <t>二层</t>
  </si>
  <si>
    <t>三层</t>
  </si>
  <si>
    <t>硅钙板天花</t>
  </si>
  <si>
    <t>四层</t>
  </si>
  <si>
    <t>措施项目</t>
  </si>
  <si>
    <t>成品保护</t>
  </si>
  <si>
    <t>专用保护膜</t>
  </si>
  <si>
    <t>家具移位及恢复</t>
  </si>
  <si>
    <t>垃圾清理</t>
  </si>
  <si>
    <t>层</t>
  </si>
  <si>
    <t>搬运至建筑垃圾房</t>
  </si>
  <si>
    <t>垃圾外运</t>
  </si>
  <si>
    <t>完工清洁</t>
  </si>
  <si>
    <t>直接费用</t>
  </si>
  <si>
    <t>管理费（5%）</t>
  </si>
  <si>
    <t>利润（10%）</t>
  </si>
  <si>
    <t>税金（9%）</t>
  </si>
  <si>
    <t>三、空调设备总价1048185元，明细如下：</t>
  </si>
  <si>
    <t>空调设备总价：785920元</t>
  </si>
  <si>
    <t>大金 VRV-X7中央空调设备报价</t>
  </si>
  <si>
    <t>内容</t>
  </si>
  <si>
    <t>型号</t>
  </si>
  <si>
    <t>政采网单价（元）</t>
  </si>
  <si>
    <t>合价（元）</t>
  </si>
  <si>
    <t>行政楼1楼外机(32匹）</t>
  </si>
  <si>
    <t>RUXYQ22BA</t>
  </si>
  <si>
    <t>RUXYQ10BA</t>
  </si>
  <si>
    <t>台</t>
  </si>
  <si>
    <t>行政楼1楼内机</t>
  </si>
  <si>
    <t>FXFP71LVC</t>
  </si>
  <si>
    <t>FXFP56LVC</t>
  </si>
  <si>
    <t>个</t>
  </si>
  <si>
    <t>行政楼2楼外机（28匹）</t>
  </si>
  <si>
    <t>RUXYQ20BA</t>
  </si>
  <si>
    <t>RUXYQ8BA</t>
  </si>
  <si>
    <t>行政楼2楼内机</t>
  </si>
  <si>
    <t>FXFP80LVC</t>
  </si>
  <si>
    <t>FXFP112LVC</t>
  </si>
  <si>
    <t>行政楼3楼外机（28匹）</t>
  </si>
  <si>
    <t>行政楼3楼内机</t>
  </si>
  <si>
    <t>行政楼4楼外机（44匹）</t>
  </si>
  <si>
    <t>行政楼4楼内机</t>
  </si>
  <si>
    <t>FXFP100LVC</t>
  </si>
  <si>
    <t>地下室外机</t>
  </si>
  <si>
    <t>RUXYQ14BA</t>
  </si>
  <si>
    <t>地下室内机</t>
  </si>
  <si>
    <t>线控器</t>
  </si>
  <si>
    <t>总计</t>
  </si>
  <si>
    <t>空调安装总价262265元</t>
  </si>
  <si>
    <t>大金空调安装材料政采网报价明细</t>
  </si>
  <si>
    <t>名称</t>
  </si>
  <si>
    <t>型号/规格</t>
  </si>
  <si>
    <t>安装复价</t>
  </si>
  <si>
    <t>铜管（含保温）</t>
  </si>
  <si>
    <t>Φ9.5</t>
  </si>
  <si>
    <t>Φ12.7</t>
  </si>
  <si>
    <t>Φ15.9</t>
  </si>
  <si>
    <t>Φ19.1</t>
  </si>
  <si>
    <t>Φ25.4</t>
  </si>
  <si>
    <t>Φ38.1</t>
  </si>
  <si>
    <t>Φ31.8</t>
  </si>
  <si>
    <t>Φ28.6</t>
  </si>
  <si>
    <t>分歧管</t>
  </si>
  <si>
    <t>135T</t>
  </si>
  <si>
    <t>73T（含保温）</t>
  </si>
  <si>
    <t>72T（含保温）</t>
  </si>
  <si>
    <t>冷凝水管（含保温）</t>
  </si>
  <si>
    <t xml:space="preserve">DN32 </t>
  </si>
  <si>
    <t>m</t>
  </si>
  <si>
    <t>信号线（含线管）</t>
  </si>
  <si>
    <t>室内机安装人工费</t>
  </si>
  <si>
    <t>室外机安装人工费</t>
  </si>
  <si>
    <t>吊架（含安装）</t>
  </si>
  <si>
    <t>付</t>
  </si>
  <si>
    <t>钻孔</t>
  </si>
  <si>
    <t>室外机底座</t>
  </si>
  <si>
    <t>单模块</t>
  </si>
  <si>
    <t>氮气吹扫</t>
  </si>
  <si>
    <t>环保冷媒</t>
  </si>
  <si>
    <t>R410A</t>
  </si>
  <si>
    <t>Kg</t>
  </si>
  <si>
    <t>室外机吊装费</t>
  </si>
  <si>
    <t>安装调试</t>
  </si>
  <si>
    <t>工程总造价</t>
  </si>
  <si>
    <t>设备+安装</t>
  </si>
  <si>
    <t>空调拆装新做木龙骨边框及石膏板天花</t>
    <phoneticPr fontId="17" type="noConversion"/>
  </si>
  <si>
    <t>新做天花及原有天花做乳胶漆</t>
    <phoneticPr fontId="17" type="noConversion"/>
  </si>
  <si>
    <t>卫生间新装风管机 新做出风口</t>
    <phoneticPr fontId="17" type="noConversion"/>
  </si>
  <si>
    <t>过道 硅钙板天花拆除及恢复</t>
    <phoneticPr fontId="17" type="noConversion"/>
  </si>
  <si>
    <t>空调线管拆除</t>
    <phoneticPr fontId="17" type="noConversion"/>
  </si>
  <si>
    <t>空调电源排管</t>
    <phoneticPr fontId="17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</si>
</sst>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177" formatCode="0_);[Red]\(0\)"/>
    <numFmt numFmtId="178" formatCode="#,##0.00&quot; &quot;;\(#,##0.00\)"/>
    <numFmt numFmtId="179" formatCode="0_ "/>
    <numFmt numFmtId="180" formatCode="#,##0_);[Red]\(#,##0\)"/>
  </numFmts>
  <fonts count="18">
    <font>
      <sz val="12"/>
      <name val="宋体"/>
      <charset val="134"/>
    </font>
    <font>
      <b/>
      <sz val="12"/>
      <name val="宋体"/>
      <family val="3"/>
      <charset val="134"/>
    </font>
    <font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华文细黑"/>
      <family val="3"/>
      <charset val="134"/>
    </font>
    <font>
      <b/>
      <sz val="13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06">
    <xf numFmtId="0" fontId="0" fillId="0" borderId="0" xfId="0">
      <alignment vertical="center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43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2" borderId="0" xfId="0" applyFill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179" fontId="15" fillId="2" borderId="4" xfId="0" applyNumberFormat="1" applyFont="1" applyFill="1" applyBorder="1" applyAlignment="1">
      <alignment horizontal="center" vertical="center"/>
    </xf>
    <xf numFmtId="179" fontId="9" fillId="2" borderId="4" xfId="0" applyNumberFormat="1" applyFont="1" applyFill="1" applyBorder="1" applyAlignment="1">
      <alignment horizontal="center" vertical="center"/>
    </xf>
    <xf numFmtId="43" fontId="6" fillId="0" borderId="7" xfId="0" applyNumberFormat="1" applyFont="1" applyBorder="1" applyAlignment="1">
      <alignment horizontal="center" vertical="center"/>
    </xf>
    <xf numFmtId="179" fontId="8" fillId="2" borderId="4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180" fontId="8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left" vertical="center"/>
    </xf>
    <xf numFmtId="176" fontId="7" fillId="2" borderId="6" xfId="0" applyNumberFormat="1" applyFont="1" applyFill="1" applyBorder="1" applyAlignment="1">
      <alignment horizontal="center" vertical="center"/>
    </xf>
    <xf numFmtId="180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76" fontId="10" fillId="0" borderId="4" xfId="0" applyNumberFormat="1" applyFont="1" applyFill="1" applyBorder="1" applyAlignment="1">
      <alignment horizontal="center"/>
    </xf>
    <xf numFmtId="176" fontId="3" fillId="0" borderId="4" xfId="0" applyNumberFormat="1" applyFont="1" applyFill="1" applyBorder="1" applyAlignment="1">
      <alignment horizontal="center"/>
    </xf>
    <xf numFmtId="176" fontId="3" fillId="0" borderId="8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78" fontId="10" fillId="0" borderId="6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</cellXfs>
  <cellStyles count="2">
    <cellStyle name="_x0007_ 2" xfId="1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zoomScaleSheetLayoutView="100" workbookViewId="0">
      <selection activeCell="J12" sqref="J12"/>
    </sheetView>
  </sheetViews>
  <sheetFormatPr defaultColWidth="9" defaultRowHeight="14.25"/>
  <cols>
    <col min="2" max="2" width="14.125" customWidth="1"/>
    <col min="8" max="8" width="7.625" customWidth="1"/>
    <col min="9" max="9" width="3.375" customWidth="1"/>
  </cols>
  <sheetData>
    <row r="1" spans="1:9" ht="48.95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</row>
    <row r="2" spans="1:9" ht="32.1" customHeight="1">
      <c r="A2" s="59" t="s">
        <v>1</v>
      </c>
      <c r="B2" s="59"/>
      <c r="C2" s="59"/>
      <c r="D2" s="59"/>
      <c r="E2" s="59"/>
      <c r="F2" s="59"/>
      <c r="G2" s="59"/>
      <c r="H2" s="59"/>
      <c r="I2" s="59"/>
    </row>
    <row r="3" spans="1:9">
      <c r="A3" s="60" t="s">
        <v>2</v>
      </c>
      <c r="B3" s="61"/>
      <c r="C3" s="62" t="s">
        <v>3</v>
      </c>
      <c r="D3" s="62"/>
      <c r="E3" s="62"/>
      <c r="F3" s="62"/>
      <c r="G3" s="62"/>
      <c r="H3" s="62"/>
      <c r="I3" s="63"/>
    </row>
    <row r="4" spans="1:9" ht="35.1" customHeight="1">
      <c r="A4" s="64" t="s">
        <v>4</v>
      </c>
      <c r="B4" s="65"/>
      <c r="C4" s="66" t="s">
        <v>5</v>
      </c>
      <c r="D4" s="66"/>
      <c r="E4" s="66"/>
      <c r="F4" s="66"/>
      <c r="G4" s="66"/>
      <c r="H4" s="66"/>
      <c r="I4" s="67"/>
    </row>
    <row r="5" spans="1:9">
      <c r="A5" s="54" t="s">
        <v>6</v>
      </c>
      <c r="B5" s="55"/>
      <c r="C5" s="56">
        <v>75000</v>
      </c>
      <c r="D5" s="56"/>
      <c r="E5" s="56"/>
      <c r="F5" s="56"/>
      <c r="G5" s="56"/>
      <c r="H5" s="56"/>
      <c r="I5" s="57"/>
    </row>
  </sheetData>
  <mergeCells count="8">
    <mergeCell ref="A5:B5"/>
    <mergeCell ref="C5:I5"/>
    <mergeCell ref="A1:I1"/>
    <mergeCell ref="A2:I2"/>
    <mergeCell ref="A3:B3"/>
    <mergeCell ref="C3:I3"/>
    <mergeCell ref="A4:B4"/>
    <mergeCell ref="C4:I4"/>
  </mergeCells>
  <phoneticPr fontId="17" type="noConversion"/>
  <pageMargins left="0.75" right="0.75" top="1" bottom="1" header="0.5" footer="0.5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9"/>
  <sheetViews>
    <sheetView tabSelected="1" view="pageLayout" topLeftCell="A2" zoomScaleNormal="100" workbookViewId="0">
      <selection activeCell="N28" sqref="N28"/>
    </sheetView>
  </sheetViews>
  <sheetFormatPr defaultColWidth="8.625" defaultRowHeight="15.75" customHeight="1"/>
  <cols>
    <col min="1" max="1" width="4.5" style="8" customWidth="1"/>
    <col min="2" max="2" width="32.375" style="22" customWidth="1"/>
    <col min="3" max="3" width="10.875" style="23" customWidth="1"/>
    <col min="4" max="4" width="5.5" style="24" customWidth="1"/>
    <col min="5" max="5" width="25.75" style="24" customWidth="1"/>
    <col min="6" max="6" width="8.875" style="24" customWidth="1"/>
    <col min="7" max="8" width="6.5" style="24" customWidth="1"/>
    <col min="9" max="9" width="8.875" style="24" customWidth="1"/>
    <col min="10" max="10" width="12.875" style="20" customWidth="1"/>
    <col min="11" max="11" width="9.375" style="25" bestFit="1" customWidth="1"/>
    <col min="12" max="12" width="15.875" style="25" bestFit="1" customWidth="1"/>
    <col min="13" max="32" width="9" style="25" bestFit="1" customWidth="1"/>
    <col min="33" max="16384" width="8.625" style="25"/>
  </cols>
  <sheetData>
    <row r="1" spans="1:10" ht="15.75" hidden="1" customHeight="1"/>
    <row r="2" spans="1:10" ht="32.1" customHeight="1">
      <c r="A2" s="68"/>
      <c r="B2" s="68"/>
      <c r="C2" s="68"/>
      <c r="D2" s="68"/>
      <c r="E2" s="68"/>
      <c r="F2" s="68"/>
      <c r="G2" s="68"/>
      <c r="H2" s="68"/>
      <c r="I2" s="68"/>
      <c r="J2" s="68"/>
    </row>
    <row r="3" spans="1:10" s="21" customFormat="1" ht="18.95" customHeight="1">
      <c r="A3" s="26" t="s">
        <v>7</v>
      </c>
      <c r="B3" s="27" t="s">
        <v>8</v>
      </c>
      <c r="C3" s="28" t="s">
        <v>9</v>
      </c>
      <c r="D3" s="29" t="s">
        <v>10</v>
      </c>
      <c r="E3" s="29" t="s">
        <v>11</v>
      </c>
      <c r="F3" s="29" t="s">
        <v>12</v>
      </c>
      <c r="G3" s="29" t="s">
        <v>13</v>
      </c>
      <c r="H3" s="29" t="s">
        <v>14</v>
      </c>
      <c r="I3" s="29" t="s">
        <v>15</v>
      </c>
      <c r="J3" s="41" t="s">
        <v>16</v>
      </c>
    </row>
    <row r="4" spans="1:10" s="21" customFormat="1" ht="18.95" customHeight="1">
      <c r="A4" s="30">
        <v>1</v>
      </c>
      <c r="B4" s="31" t="s">
        <v>17</v>
      </c>
      <c r="C4" s="32"/>
      <c r="D4" s="33"/>
      <c r="E4" s="33"/>
      <c r="F4" s="34"/>
      <c r="G4" s="33"/>
      <c r="H4" s="33"/>
      <c r="I4" s="42"/>
      <c r="J4" s="43"/>
    </row>
    <row r="5" spans="1:10" s="21" customFormat="1" ht="18.95" customHeight="1">
      <c r="A5" s="30"/>
      <c r="B5" s="35" t="s">
        <v>130</v>
      </c>
      <c r="C5" s="36">
        <f>2*10+2</f>
        <v>22</v>
      </c>
      <c r="D5" s="33" t="s">
        <v>19</v>
      </c>
      <c r="E5" s="33" t="s">
        <v>20</v>
      </c>
      <c r="F5" s="37"/>
      <c r="G5" s="33"/>
      <c r="H5" s="33"/>
      <c r="I5" s="42"/>
      <c r="J5" s="43"/>
    </row>
    <row r="6" spans="1:10" s="21" customFormat="1" ht="18.95" customHeight="1">
      <c r="A6" s="30"/>
      <c r="B6" s="35" t="s">
        <v>21</v>
      </c>
      <c r="C6" s="36">
        <f>22*1.2</f>
        <v>26.4</v>
      </c>
      <c r="D6" s="33" t="s">
        <v>19</v>
      </c>
      <c r="E6" s="33" t="s">
        <v>22</v>
      </c>
      <c r="F6" s="37"/>
      <c r="G6" s="33"/>
      <c r="H6" s="33"/>
      <c r="I6" s="42"/>
      <c r="J6" s="43"/>
    </row>
    <row r="7" spans="1:10" s="21" customFormat="1" ht="18.95" customHeight="1">
      <c r="A7" s="30"/>
      <c r="B7" s="35" t="s">
        <v>131</v>
      </c>
      <c r="C7" s="36">
        <f>48+69.7+63.4+45.6+67.3</f>
        <v>294</v>
      </c>
      <c r="D7" s="33" t="s">
        <v>19</v>
      </c>
      <c r="E7" s="33" t="s">
        <v>24</v>
      </c>
      <c r="F7" s="37"/>
      <c r="G7" s="33"/>
      <c r="H7" s="33"/>
      <c r="I7" s="42"/>
      <c r="J7" s="43"/>
    </row>
    <row r="8" spans="1:10" s="21" customFormat="1" ht="18.95" customHeight="1">
      <c r="A8" s="30"/>
      <c r="B8" s="35" t="s">
        <v>132</v>
      </c>
      <c r="C8" s="36">
        <v>2</v>
      </c>
      <c r="D8" s="33" t="s">
        <v>26</v>
      </c>
      <c r="E8" s="33" t="s">
        <v>27</v>
      </c>
      <c r="F8" s="37"/>
      <c r="G8" s="33"/>
      <c r="H8" s="33"/>
      <c r="I8" s="42"/>
      <c r="J8" s="43"/>
    </row>
    <row r="9" spans="1:10" s="21" customFormat="1" ht="18.95" customHeight="1">
      <c r="A9" s="30"/>
      <c r="B9" s="35" t="s">
        <v>28</v>
      </c>
      <c r="C9" s="36">
        <v>1</v>
      </c>
      <c r="D9" s="33" t="s">
        <v>26</v>
      </c>
      <c r="E9" s="33" t="s">
        <v>29</v>
      </c>
      <c r="F9" s="37"/>
      <c r="G9" s="33"/>
      <c r="H9" s="33"/>
      <c r="I9" s="42"/>
      <c r="J9" s="43"/>
    </row>
    <row r="10" spans="1:10" s="21" customFormat="1" ht="18.95" customHeight="1">
      <c r="A10" s="30"/>
      <c r="B10" s="35" t="s">
        <v>133</v>
      </c>
      <c r="C10" s="36">
        <v>128.80000000000001</v>
      </c>
      <c r="D10" s="33" t="s">
        <v>19</v>
      </c>
      <c r="E10" s="33" t="s">
        <v>31</v>
      </c>
      <c r="F10" s="37"/>
      <c r="G10" s="33"/>
      <c r="H10" s="33"/>
      <c r="I10" s="42"/>
      <c r="J10" s="43"/>
    </row>
    <row r="11" spans="1:10" s="21" customFormat="1" ht="18.95" customHeight="1">
      <c r="A11" s="30"/>
      <c r="B11" s="35" t="s">
        <v>32</v>
      </c>
      <c r="C11" s="36">
        <v>128.80000000000001</v>
      </c>
      <c r="D11" s="33" t="s">
        <v>19</v>
      </c>
      <c r="E11" s="33" t="s">
        <v>33</v>
      </c>
      <c r="F11" s="37"/>
      <c r="G11" s="33"/>
      <c r="H11" s="33"/>
      <c r="I11" s="42"/>
      <c r="J11" s="43"/>
    </row>
    <row r="12" spans="1:10" s="21" customFormat="1" ht="18.95" customHeight="1">
      <c r="A12" s="30"/>
      <c r="B12" s="35" t="s">
        <v>134</v>
      </c>
      <c r="C12" s="36">
        <v>1</v>
      </c>
      <c r="D12" s="33" t="s">
        <v>35</v>
      </c>
      <c r="E12" s="33" t="s">
        <v>36</v>
      </c>
      <c r="F12" s="37"/>
      <c r="G12" s="33"/>
      <c r="H12" s="33"/>
      <c r="I12" s="42"/>
      <c r="J12" s="43"/>
    </row>
    <row r="13" spans="1:10" s="21" customFormat="1" ht="18.95" customHeight="1">
      <c r="A13" s="30"/>
      <c r="B13" s="35" t="s">
        <v>135</v>
      </c>
      <c r="C13" s="36">
        <v>330</v>
      </c>
      <c r="D13" s="33" t="s">
        <v>38</v>
      </c>
      <c r="E13" s="33" t="s">
        <v>39</v>
      </c>
      <c r="F13" s="37"/>
      <c r="G13" s="33"/>
      <c r="H13" s="33"/>
      <c r="I13" s="42"/>
      <c r="J13" s="43"/>
    </row>
    <row r="14" spans="1:10" s="21" customFormat="1" ht="18.95" customHeight="1">
      <c r="A14" s="30"/>
      <c r="B14" s="35" t="s">
        <v>40</v>
      </c>
      <c r="C14" s="36">
        <f>C13*3*1.2</f>
        <v>1188</v>
      </c>
      <c r="D14" s="33" t="s">
        <v>38</v>
      </c>
      <c r="E14" s="33" t="s">
        <v>41</v>
      </c>
      <c r="F14" s="37"/>
      <c r="G14" s="33"/>
      <c r="H14" s="33"/>
      <c r="I14" s="42"/>
      <c r="J14" s="43"/>
    </row>
    <row r="15" spans="1:10" s="21" customFormat="1" ht="18.95" customHeight="1">
      <c r="A15" s="30"/>
      <c r="B15" s="35" t="s">
        <v>42</v>
      </c>
      <c r="C15" s="36">
        <v>1</v>
      </c>
      <c r="D15" s="33" t="s">
        <v>26</v>
      </c>
      <c r="E15" s="33" t="s">
        <v>43</v>
      </c>
      <c r="F15" s="37"/>
      <c r="G15" s="33"/>
      <c r="H15" s="33"/>
      <c r="I15" s="42"/>
      <c r="J15" s="43"/>
    </row>
    <row r="16" spans="1:10" s="21" customFormat="1" ht="18.95" customHeight="1">
      <c r="A16" s="30"/>
      <c r="B16" s="35" t="s">
        <v>44</v>
      </c>
      <c r="C16" s="36"/>
      <c r="D16" s="33"/>
      <c r="E16" s="33"/>
      <c r="F16" s="37"/>
      <c r="G16" s="33"/>
      <c r="H16" s="33"/>
      <c r="I16" s="42"/>
      <c r="J16" s="44"/>
    </row>
    <row r="17" spans="1:10" s="21" customFormat="1" ht="18.95" customHeight="1">
      <c r="A17" s="30"/>
      <c r="B17" s="35"/>
      <c r="C17" s="36"/>
      <c r="D17" s="33"/>
      <c r="E17" s="33"/>
      <c r="F17" s="37"/>
      <c r="G17" s="33"/>
      <c r="H17" s="33"/>
      <c r="I17" s="42"/>
      <c r="J17" s="43"/>
    </row>
    <row r="18" spans="1:10" s="21" customFormat="1" ht="18.95" customHeight="1">
      <c r="A18" s="30">
        <v>2</v>
      </c>
      <c r="B18" s="31" t="s">
        <v>45</v>
      </c>
      <c r="C18" s="32"/>
      <c r="D18" s="33"/>
      <c r="E18" s="33"/>
      <c r="F18" s="34"/>
      <c r="G18" s="33"/>
      <c r="H18" s="33"/>
      <c r="I18" s="42"/>
      <c r="J18" s="43"/>
    </row>
    <row r="19" spans="1:10" s="21" customFormat="1" ht="18.95" customHeight="1">
      <c r="A19" s="30"/>
      <c r="B19" s="35" t="s">
        <v>18</v>
      </c>
      <c r="C19" s="36">
        <f>2*8+2*3</f>
        <v>22</v>
      </c>
      <c r="D19" s="33" t="s">
        <v>19</v>
      </c>
      <c r="E19" s="33" t="s">
        <v>20</v>
      </c>
      <c r="F19" s="37"/>
      <c r="G19" s="33"/>
      <c r="H19" s="33"/>
      <c r="I19" s="42"/>
      <c r="J19" s="43"/>
    </row>
    <row r="20" spans="1:10" s="21" customFormat="1" ht="18.95" customHeight="1">
      <c r="A20" s="30"/>
      <c r="B20" s="35" t="s">
        <v>21</v>
      </c>
      <c r="C20" s="36">
        <f>22*1.2</f>
        <v>26.4</v>
      </c>
      <c r="D20" s="33" t="s">
        <v>19</v>
      </c>
      <c r="E20" s="33" t="s">
        <v>22</v>
      </c>
      <c r="F20" s="37"/>
      <c r="G20" s="33"/>
      <c r="H20" s="33"/>
      <c r="I20" s="42"/>
      <c r="J20" s="43"/>
    </row>
    <row r="21" spans="1:10" s="21" customFormat="1" ht="18.95" customHeight="1">
      <c r="A21" s="30"/>
      <c r="B21" s="35" t="s">
        <v>23</v>
      </c>
      <c r="C21" s="36">
        <f>42.7+194+67.3</f>
        <v>304</v>
      </c>
      <c r="D21" s="33" t="s">
        <v>19</v>
      </c>
      <c r="E21" s="33" t="s">
        <v>24</v>
      </c>
      <c r="F21" s="37"/>
      <c r="G21" s="33"/>
      <c r="H21" s="33"/>
      <c r="I21" s="42"/>
      <c r="J21" s="43"/>
    </row>
    <row r="22" spans="1:10" s="21" customFormat="1" ht="18.95" customHeight="1">
      <c r="A22" s="30"/>
      <c r="B22" s="35" t="s">
        <v>25</v>
      </c>
      <c r="C22" s="36">
        <v>4</v>
      </c>
      <c r="D22" s="33" t="s">
        <v>26</v>
      </c>
      <c r="E22" s="33" t="s">
        <v>27</v>
      </c>
      <c r="F22" s="37"/>
      <c r="G22" s="33"/>
      <c r="H22" s="33"/>
      <c r="I22" s="42"/>
      <c r="J22" s="43"/>
    </row>
    <row r="23" spans="1:10" s="21" customFormat="1" ht="18.95" customHeight="1">
      <c r="A23" s="30"/>
      <c r="B23" s="35" t="s">
        <v>28</v>
      </c>
      <c r="C23" s="36">
        <v>3</v>
      </c>
      <c r="D23" s="33" t="s">
        <v>26</v>
      </c>
      <c r="E23" s="33" t="s">
        <v>29</v>
      </c>
      <c r="F23" s="37"/>
      <c r="G23" s="33"/>
      <c r="H23" s="33"/>
      <c r="I23" s="42"/>
      <c r="J23" s="43"/>
    </row>
    <row r="24" spans="1:10" s="21" customFormat="1" ht="18.95" customHeight="1">
      <c r="A24" s="30"/>
      <c r="B24" s="35" t="s">
        <v>30</v>
      </c>
      <c r="C24" s="36">
        <v>86.2</v>
      </c>
      <c r="D24" s="33" t="s">
        <v>19</v>
      </c>
      <c r="E24" s="33" t="s">
        <v>31</v>
      </c>
      <c r="F24" s="37"/>
      <c r="G24" s="33"/>
      <c r="H24" s="33"/>
      <c r="I24" s="42"/>
      <c r="J24" s="43"/>
    </row>
    <row r="25" spans="1:10" s="21" customFormat="1" ht="18.95" customHeight="1">
      <c r="A25" s="30"/>
      <c r="B25" s="35" t="s">
        <v>32</v>
      </c>
      <c r="C25" s="36">
        <v>86.2</v>
      </c>
      <c r="D25" s="33" t="s">
        <v>19</v>
      </c>
      <c r="E25" s="33" t="s">
        <v>33</v>
      </c>
      <c r="F25" s="37"/>
      <c r="G25" s="33"/>
      <c r="H25" s="33"/>
      <c r="I25" s="42"/>
      <c r="J25" s="43"/>
    </row>
    <row r="26" spans="1:10" s="21" customFormat="1" ht="18.95" customHeight="1">
      <c r="A26" s="30"/>
      <c r="B26" s="35" t="s">
        <v>34</v>
      </c>
      <c r="C26" s="36">
        <v>1</v>
      </c>
      <c r="D26" s="33" t="s">
        <v>35</v>
      </c>
      <c r="E26" s="33" t="s">
        <v>36</v>
      </c>
      <c r="F26" s="37"/>
      <c r="G26" s="33"/>
      <c r="H26" s="33"/>
      <c r="I26" s="42"/>
      <c r="J26" s="43"/>
    </row>
    <row r="27" spans="1:10" s="21" customFormat="1" ht="18.95" customHeight="1">
      <c r="A27" s="30"/>
      <c r="B27" s="35" t="s">
        <v>37</v>
      </c>
      <c r="C27" s="36">
        <v>330</v>
      </c>
      <c r="D27" s="33" t="s">
        <v>38</v>
      </c>
      <c r="E27" s="33" t="s">
        <v>39</v>
      </c>
      <c r="F27" s="37"/>
      <c r="G27" s="33"/>
      <c r="H27" s="33"/>
      <c r="I27" s="42"/>
      <c r="J27" s="43"/>
    </row>
    <row r="28" spans="1:10" s="21" customFormat="1" ht="18.95" customHeight="1">
      <c r="A28" s="30"/>
      <c r="B28" s="35" t="s">
        <v>40</v>
      </c>
      <c r="C28" s="36">
        <f>C27*3*1.2</f>
        <v>1188</v>
      </c>
      <c r="D28" s="33" t="s">
        <v>38</v>
      </c>
      <c r="E28" s="33" t="s">
        <v>41</v>
      </c>
      <c r="F28" s="37"/>
      <c r="G28" s="33"/>
      <c r="H28" s="33"/>
      <c r="I28" s="42"/>
      <c r="J28" s="43"/>
    </row>
    <row r="29" spans="1:10" s="21" customFormat="1" ht="18.95" customHeight="1">
      <c r="A29" s="30"/>
      <c r="B29" s="35" t="s">
        <v>42</v>
      </c>
      <c r="C29" s="36">
        <v>1</v>
      </c>
      <c r="D29" s="33" t="s">
        <v>26</v>
      </c>
      <c r="E29" s="33" t="s">
        <v>43</v>
      </c>
      <c r="F29" s="37"/>
      <c r="G29" s="33"/>
      <c r="H29" s="33"/>
      <c r="I29" s="42"/>
      <c r="J29" s="43"/>
    </row>
    <row r="30" spans="1:10" s="21" customFormat="1" ht="18.95" customHeight="1">
      <c r="A30" s="30"/>
      <c r="B30" s="35" t="s">
        <v>44</v>
      </c>
      <c r="C30" s="36"/>
      <c r="D30" s="33"/>
      <c r="E30" s="33"/>
      <c r="F30" s="37"/>
      <c r="G30" s="33"/>
      <c r="H30" s="33"/>
      <c r="I30" s="42"/>
      <c r="J30" s="44"/>
    </row>
    <row r="31" spans="1:10" s="21" customFormat="1" ht="18.95" customHeight="1">
      <c r="A31" s="30"/>
      <c r="B31" s="35"/>
      <c r="C31" s="36"/>
      <c r="D31" s="33"/>
      <c r="E31" s="33"/>
      <c r="F31" s="38"/>
      <c r="G31" s="39"/>
      <c r="H31" s="40"/>
      <c r="I31" s="42"/>
      <c r="J31" s="43"/>
    </row>
    <row r="32" spans="1:10" s="21" customFormat="1" ht="18.95" customHeight="1">
      <c r="A32" s="30">
        <v>3</v>
      </c>
      <c r="B32" s="31" t="s">
        <v>46</v>
      </c>
      <c r="C32" s="32"/>
      <c r="D32" s="33"/>
      <c r="E32" s="33"/>
      <c r="F32" s="34"/>
      <c r="G32" s="33"/>
      <c r="H32" s="33"/>
      <c r="I32" s="42"/>
      <c r="J32" s="43"/>
    </row>
    <row r="33" spans="1:10" s="21" customFormat="1" ht="18.95" customHeight="1">
      <c r="A33" s="30"/>
      <c r="B33" s="35" t="s">
        <v>18</v>
      </c>
      <c r="C33" s="36">
        <f>2*9+2</f>
        <v>20</v>
      </c>
      <c r="D33" s="33" t="s">
        <v>19</v>
      </c>
      <c r="E33" s="33" t="s">
        <v>20</v>
      </c>
      <c r="F33" s="37"/>
      <c r="G33" s="33"/>
      <c r="H33" s="33"/>
      <c r="I33" s="42"/>
      <c r="J33" s="43"/>
    </row>
    <row r="34" spans="1:10" s="21" customFormat="1" ht="18.95" customHeight="1">
      <c r="A34" s="30"/>
      <c r="B34" s="35" t="s">
        <v>21</v>
      </c>
      <c r="C34" s="36">
        <f>20*1.2</f>
        <v>24</v>
      </c>
      <c r="D34" s="33" t="s">
        <v>19</v>
      </c>
      <c r="E34" s="33" t="s">
        <v>22</v>
      </c>
      <c r="F34" s="37"/>
      <c r="G34" s="33"/>
      <c r="H34" s="33"/>
      <c r="I34" s="42"/>
      <c r="J34" s="43"/>
    </row>
    <row r="35" spans="1:10" s="21" customFormat="1" ht="18.95" customHeight="1">
      <c r="A35" s="30"/>
      <c r="B35" s="35" t="s">
        <v>23</v>
      </c>
      <c r="C35" s="36">
        <f>63.8+163+67.3</f>
        <v>294.10000000000002</v>
      </c>
      <c r="D35" s="33" t="s">
        <v>19</v>
      </c>
      <c r="E35" s="33" t="s">
        <v>24</v>
      </c>
      <c r="F35" s="37"/>
      <c r="G35" s="33"/>
      <c r="H35" s="33"/>
      <c r="I35" s="42"/>
      <c r="J35" s="43"/>
    </row>
    <row r="36" spans="1:10" s="21" customFormat="1" ht="18.95" customHeight="1">
      <c r="A36" s="30"/>
      <c r="B36" s="35" t="s">
        <v>25</v>
      </c>
      <c r="C36" s="36">
        <v>2</v>
      </c>
      <c r="D36" s="33" t="s">
        <v>26</v>
      </c>
      <c r="E36" s="33" t="s">
        <v>27</v>
      </c>
      <c r="F36" s="37"/>
      <c r="G36" s="33"/>
      <c r="H36" s="33"/>
      <c r="I36" s="42"/>
      <c r="J36" s="43"/>
    </row>
    <row r="37" spans="1:10" s="21" customFormat="1" ht="18.95" customHeight="1">
      <c r="A37" s="30"/>
      <c r="B37" s="35" t="s">
        <v>28</v>
      </c>
      <c r="C37" s="36">
        <v>1</v>
      </c>
      <c r="D37" s="33" t="s">
        <v>26</v>
      </c>
      <c r="E37" s="33" t="s">
        <v>29</v>
      </c>
      <c r="F37" s="37"/>
      <c r="G37" s="33"/>
      <c r="H37" s="33"/>
      <c r="I37" s="42"/>
      <c r="J37" s="43"/>
    </row>
    <row r="38" spans="1:10" s="21" customFormat="1" ht="18.95" customHeight="1">
      <c r="A38" s="30"/>
      <c r="B38" s="35" t="s">
        <v>30</v>
      </c>
      <c r="C38" s="36">
        <v>79.400000000000006</v>
      </c>
      <c r="D38" s="33" t="s">
        <v>19</v>
      </c>
      <c r="E38" s="33" t="s">
        <v>31</v>
      </c>
      <c r="F38" s="37"/>
      <c r="G38" s="33"/>
      <c r="H38" s="33"/>
      <c r="I38" s="42"/>
      <c r="J38" s="43"/>
    </row>
    <row r="39" spans="1:10" s="21" customFormat="1" ht="18.95" customHeight="1">
      <c r="A39" s="30"/>
      <c r="B39" s="35" t="s">
        <v>32</v>
      </c>
      <c r="C39" s="36">
        <v>79.400000000000006</v>
      </c>
      <c r="D39" s="33" t="s">
        <v>19</v>
      </c>
      <c r="E39" s="33" t="s">
        <v>47</v>
      </c>
      <c r="F39" s="37"/>
      <c r="G39" s="33"/>
      <c r="H39" s="33"/>
      <c r="I39" s="42"/>
      <c r="J39" s="43"/>
    </row>
    <row r="40" spans="1:10" s="21" customFormat="1" ht="18.95" customHeight="1">
      <c r="A40" s="30"/>
      <c r="B40" s="35" t="s">
        <v>34</v>
      </c>
      <c r="C40" s="36">
        <v>1</v>
      </c>
      <c r="D40" s="33" t="s">
        <v>35</v>
      </c>
      <c r="E40" s="33" t="s">
        <v>36</v>
      </c>
      <c r="F40" s="37"/>
      <c r="G40" s="33"/>
      <c r="H40" s="33"/>
      <c r="I40" s="42"/>
      <c r="J40" s="43"/>
    </row>
    <row r="41" spans="1:10" s="21" customFormat="1" ht="18.95" customHeight="1">
      <c r="A41" s="30"/>
      <c r="B41" s="35" t="s">
        <v>37</v>
      </c>
      <c r="C41" s="36">
        <v>300</v>
      </c>
      <c r="D41" s="33" t="s">
        <v>38</v>
      </c>
      <c r="E41" s="33" t="s">
        <v>39</v>
      </c>
      <c r="F41" s="37"/>
      <c r="G41" s="33"/>
      <c r="H41" s="33"/>
      <c r="I41" s="42"/>
      <c r="J41" s="43"/>
    </row>
    <row r="42" spans="1:10" s="21" customFormat="1" ht="18.95" customHeight="1">
      <c r="A42" s="30"/>
      <c r="B42" s="35" t="s">
        <v>40</v>
      </c>
      <c r="C42" s="36">
        <f>300*3*1.2</f>
        <v>1080</v>
      </c>
      <c r="D42" s="33" t="s">
        <v>38</v>
      </c>
      <c r="E42" s="33" t="s">
        <v>41</v>
      </c>
      <c r="F42" s="37"/>
      <c r="G42" s="33"/>
      <c r="H42" s="33"/>
      <c r="I42" s="42"/>
      <c r="J42" s="43"/>
    </row>
    <row r="43" spans="1:10" s="21" customFormat="1" ht="18.95" customHeight="1">
      <c r="A43" s="30"/>
      <c r="B43" s="35" t="s">
        <v>42</v>
      </c>
      <c r="C43" s="36">
        <v>1</v>
      </c>
      <c r="D43" s="33" t="s">
        <v>26</v>
      </c>
      <c r="E43" s="33" t="s">
        <v>43</v>
      </c>
      <c r="F43" s="37"/>
      <c r="G43" s="33"/>
      <c r="H43" s="33"/>
      <c r="I43" s="42"/>
      <c r="J43" s="43"/>
    </row>
    <row r="44" spans="1:10" s="21" customFormat="1" ht="18.95" customHeight="1">
      <c r="A44" s="30"/>
      <c r="B44" s="35" t="s">
        <v>44</v>
      </c>
      <c r="C44" s="36"/>
      <c r="D44" s="33"/>
      <c r="E44" s="33"/>
      <c r="F44" s="37"/>
      <c r="G44" s="33"/>
      <c r="H44" s="33"/>
      <c r="I44" s="42"/>
      <c r="J44" s="44"/>
    </row>
    <row r="45" spans="1:10" s="21" customFormat="1" ht="18.95" customHeight="1">
      <c r="A45" s="30"/>
      <c r="B45" s="35"/>
      <c r="C45" s="36"/>
      <c r="D45" s="33"/>
      <c r="E45" s="33"/>
      <c r="F45" s="37"/>
      <c r="G45" s="33"/>
      <c r="H45" s="33"/>
      <c r="I45" s="42"/>
      <c r="J45" s="44"/>
    </row>
    <row r="46" spans="1:10" s="21" customFormat="1" ht="18.95" customHeight="1">
      <c r="A46" s="30">
        <v>4</v>
      </c>
      <c r="B46" s="31" t="s">
        <v>48</v>
      </c>
      <c r="C46" s="32"/>
      <c r="D46" s="33"/>
      <c r="E46" s="33"/>
      <c r="F46" s="34"/>
      <c r="G46" s="33"/>
      <c r="H46" s="33"/>
      <c r="I46" s="42"/>
      <c r="J46" s="43"/>
    </row>
    <row r="47" spans="1:10" s="21" customFormat="1" ht="18.95" customHeight="1">
      <c r="A47" s="30"/>
      <c r="B47" s="35" t="s">
        <v>18</v>
      </c>
      <c r="C47" s="36">
        <f>2*10+2*4</f>
        <v>28</v>
      </c>
      <c r="D47" s="33" t="s">
        <v>19</v>
      </c>
      <c r="E47" s="33" t="s">
        <v>20</v>
      </c>
      <c r="F47" s="37"/>
      <c r="G47" s="33"/>
      <c r="H47" s="33"/>
      <c r="I47" s="42"/>
      <c r="J47" s="43"/>
    </row>
    <row r="48" spans="1:10" s="21" customFormat="1" ht="18.95" customHeight="1">
      <c r="A48" s="30"/>
      <c r="B48" s="35" t="s">
        <v>21</v>
      </c>
      <c r="C48" s="36">
        <f>28*1.2</f>
        <v>33.6</v>
      </c>
      <c r="D48" s="33" t="s">
        <v>19</v>
      </c>
      <c r="E48" s="33" t="s">
        <v>22</v>
      </c>
      <c r="F48" s="37"/>
      <c r="G48" s="33"/>
      <c r="H48" s="33"/>
      <c r="I48" s="42"/>
      <c r="J48" s="43"/>
    </row>
    <row r="49" spans="1:10" s="21" customFormat="1" ht="18.95" customHeight="1">
      <c r="A49" s="30"/>
      <c r="B49" s="35" t="s">
        <v>23</v>
      </c>
      <c r="C49" s="36">
        <f>45.9+165.4+67.3+101.2</f>
        <v>379.8</v>
      </c>
      <c r="D49" s="33" t="s">
        <v>19</v>
      </c>
      <c r="E49" s="33" t="s">
        <v>24</v>
      </c>
      <c r="F49" s="37"/>
      <c r="G49" s="33"/>
      <c r="H49" s="33"/>
      <c r="I49" s="42"/>
      <c r="J49" s="43"/>
    </row>
    <row r="50" spans="1:10" s="21" customFormat="1" ht="18.95" customHeight="1">
      <c r="A50" s="30"/>
      <c r="B50" s="35" t="s">
        <v>25</v>
      </c>
      <c r="C50" s="36">
        <v>2</v>
      </c>
      <c r="D50" s="33" t="s">
        <v>26</v>
      </c>
      <c r="E50" s="33" t="s">
        <v>27</v>
      </c>
      <c r="F50" s="37"/>
      <c r="G50" s="33"/>
      <c r="H50" s="33"/>
      <c r="I50" s="42"/>
      <c r="J50" s="43"/>
    </row>
    <row r="51" spans="1:10" s="21" customFormat="1" ht="18.95" customHeight="1">
      <c r="A51" s="30"/>
      <c r="B51" s="35" t="s">
        <v>28</v>
      </c>
      <c r="C51" s="36">
        <v>1</v>
      </c>
      <c r="D51" s="33" t="s">
        <v>26</v>
      </c>
      <c r="E51" s="33" t="s">
        <v>29</v>
      </c>
      <c r="F51" s="37"/>
      <c r="G51" s="33"/>
      <c r="H51" s="33"/>
      <c r="I51" s="42"/>
      <c r="J51" s="43"/>
    </row>
    <row r="52" spans="1:10" s="21" customFormat="1" ht="18.95" customHeight="1">
      <c r="A52" s="30"/>
      <c r="B52" s="35" t="s">
        <v>30</v>
      </c>
      <c r="C52" s="36">
        <v>95.8</v>
      </c>
      <c r="D52" s="33" t="s">
        <v>19</v>
      </c>
      <c r="E52" s="33" t="s">
        <v>31</v>
      </c>
      <c r="F52" s="37"/>
      <c r="G52" s="33"/>
      <c r="H52" s="33"/>
      <c r="I52" s="42"/>
      <c r="J52" s="43"/>
    </row>
    <row r="53" spans="1:10" s="21" customFormat="1" ht="18.95" customHeight="1">
      <c r="A53" s="30"/>
      <c r="B53" s="35" t="s">
        <v>32</v>
      </c>
      <c r="C53" s="36">
        <v>95.8</v>
      </c>
      <c r="D53" s="33" t="s">
        <v>19</v>
      </c>
      <c r="E53" s="33" t="s">
        <v>47</v>
      </c>
      <c r="F53" s="37"/>
      <c r="G53" s="33"/>
      <c r="H53" s="33"/>
      <c r="I53" s="42"/>
      <c r="J53" s="43"/>
    </row>
    <row r="54" spans="1:10" s="21" customFormat="1" ht="18.95" customHeight="1">
      <c r="A54" s="30"/>
      <c r="B54" s="35" t="s">
        <v>34</v>
      </c>
      <c r="C54" s="36">
        <v>1</v>
      </c>
      <c r="D54" s="33" t="s">
        <v>35</v>
      </c>
      <c r="E54" s="33" t="s">
        <v>36</v>
      </c>
      <c r="F54" s="37"/>
      <c r="G54" s="33"/>
      <c r="H54" s="33"/>
      <c r="I54" s="42"/>
      <c r="J54" s="43"/>
    </row>
    <row r="55" spans="1:10" s="21" customFormat="1" ht="18.95" customHeight="1">
      <c r="A55" s="30"/>
      <c r="B55" s="35" t="s">
        <v>37</v>
      </c>
      <c r="C55" s="36">
        <f>30*17</f>
        <v>510</v>
      </c>
      <c r="D55" s="33" t="s">
        <v>38</v>
      </c>
      <c r="E55" s="33" t="s">
        <v>39</v>
      </c>
      <c r="F55" s="37"/>
      <c r="G55" s="33"/>
      <c r="H55" s="33"/>
      <c r="I55" s="42"/>
      <c r="J55" s="43"/>
    </row>
    <row r="56" spans="1:10" s="21" customFormat="1" ht="18.95" customHeight="1">
      <c r="A56" s="30"/>
      <c r="B56" s="35" t="s">
        <v>40</v>
      </c>
      <c r="C56" s="36">
        <f>C55*3*1.2</f>
        <v>1836</v>
      </c>
      <c r="D56" s="33" t="s">
        <v>38</v>
      </c>
      <c r="E56" s="33" t="s">
        <v>41</v>
      </c>
      <c r="F56" s="37"/>
      <c r="G56" s="33"/>
      <c r="H56" s="33"/>
      <c r="I56" s="42"/>
      <c r="J56" s="43"/>
    </row>
    <row r="57" spans="1:10" s="21" customFormat="1" ht="18.95" customHeight="1">
      <c r="A57" s="30"/>
      <c r="B57" s="35" t="s">
        <v>42</v>
      </c>
      <c r="C57" s="36">
        <v>1</v>
      </c>
      <c r="D57" s="33" t="s">
        <v>26</v>
      </c>
      <c r="E57" s="33" t="s">
        <v>43</v>
      </c>
      <c r="F57" s="37"/>
      <c r="G57" s="33"/>
      <c r="H57" s="33"/>
      <c r="I57" s="42"/>
      <c r="J57" s="43"/>
    </row>
    <row r="58" spans="1:10" s="21" customFormat="1" ht="18.95" customHeight="1">
      <c r="A58" s="30"/>
      <c r="B58" s="35" t="s">
        <v>44</v>
      </c>
      <c r="C58" s="36"/>
      <c r="D58" s="33"/>
      <c r="E58" s="33"/>
      <c r="F58" s="37"/>
      <c r="G58" s="33"/>
      <c r="H58" s="33"/>
      <c r="I58" s="42"/>
      <c r="J58" s="44"/>
    </row>
    <row r="59" spans="1:10" s="21" customFormat="1" ht="18.95" customHeight="1">
      <c r="A59" s="30"/>
      <c r="B59" s="35"/>
      <c r="C59" s="36"/>
      <c r="D59" s="33"/>
      <c r="E59" s="33"/>
      <c r="F59" s="37"/>
      <c r="G59" s="33"/>
      <c r="H59" s="33"/>
      <c r="I59" s="42"/>
      <c r="J59" s="44"/>
    </row>
    <row r="60" spans="1:10" s="21" customFormat="1" ht="18.95" customHeight="1">
      <c r="A60" s="30">
        <v>5</v>
      </c>
      <c r="B60" s="31" t="s">
        <v>49</v>
      </c>
      <c r="C60" s="36"/>
      <c r="D60" s="33"/>
      <c r="E60" s="33"/>
      <c r="F60" s="37"/>
      <c r="G60" s="33"/>
      <c r="H60" s="33"/>
      <c r="I60" s="42"/>
      <c r="J60" s="43"/>
    </row>
    <row r="61" spans="1:10" s="21" customFormat="1" ht="18.95" customHeight="1">
      <c r="A61" s="30"/>
      <c r="B61" s="35" t="s">
        <v>50</v>
      </c>
      <c r="C61" s="36">
        <f>475.6+373.5+390.2+422.8</f>
        <v>1662.1</v>
      </c>
      <c r="D61" s="33" t="s">
        <v>19</v>
      </c>
      <c r="E61" s="33" t="s">
        <v>51</v>
      </c>
      <c r="F61" s="37"/>
      <c r="G61" s="33"/>
      <c r="H61" s="33"/>
      <c r="I61" s="42"/>
      <c r="J61" s="43"/>
    </row>
    <row r="62" spans="1:10" s="21" customFormat="1" ht="18.95" customHeight="1">
      <c r="A62" s="30"/>
      <c r="B62" s="35" t="s">
        <v>52</v>
      </c>
      <c r="C62" s="36">
        <f>5*4</f>
        <v>20</v>
      </c>
      <c r="D62" s="33" t="s">
        <v>14</v>
      </c>
      <c r="E62" s="33"/>
      <c r="F62" s="37"/>
      <c r="G62" s="33"/>
      <c r="H62" s="33"/>
      <c r="I62" s="42"/>
      <c r="J62" s="43"/>
    </row>
    <row r="63" spans="1:10" s="21" customFormat="1" ht="18.95" customHeight="1">
      <c r="A63" s="30"/>
      <c r="B63" s="35" t="s">
        <v>53</v>
      </c>
      <c r="C63" s="36">
        <v>4</v>
      </c>
      <c r="D63" s="33" t="s">
        <v>54</v>
      </c>
      <c r="E63" s="33" t="s">
        <v>55</v>
      </c>
      <c r="F63" s="37"/>
      <c r="G63" s="33"/>
      <c r="H63" s="33"/>
      <c r="I63" s="42"/>
      <c r="J63" s="43"/>
    </row>
    <row r="64" spans="1:10" s="21" customFormat="1" ht="18.95" customHeight="1">
      <c r="A64" s="30"/>
      <c r="B64" s="35" t="s">
        <v>56</v>
      </c>
      <c r="C64" s="36">
        <v>4</v>
      </c>
      <c r="D64" s="33" t="s">
        <v>54</v>
      </c>
      <c r="E64" s="33" t="s">
        <v>56</v>
      </c>
      <c r="F64" s="37"/>
      <c r="G64" s="33"/>
      <c r="H64" s="33"/>
      <c r="I64" s="42"/>
      <c r="J64" s="43"/>
    </row>
    <row r="65" spans="1:10" s="21" customFormat="1" ht="18.95" customHeight="1">
      <c r="A65" s="30"/>
      <c r="B65" s="35" t="s">
        <v>57</v>
      </c>
      <c r="C65" s="36">
        <v>1</v>
      </c>
      <c r="D65" s="33" t="s">
        <v>35</v>
      </c>
      <c r="E65" s="33"/>
      <c r="F65" s="37"/>
      <c r="G65" s="33"/>
      <c r="H65" s="33"/>
      <c r="I65" s="42"/>
      <c r="J65" s="43"/>
    </row>
    <row r="66" spans="1:10" s="21" customFormat="1" ht="18.95" customHeight="1">
      <c r="A66" s="30"/>
      <c r="B66" s="35" t="s">
        <v>44</v>
      </c>
      <c r="C66" s="36"/>
      <c r="D66" s="33"/>
      <c r="E66" s="33"/>
      <c r="F66" s="37"/>
      <c r="G66" s="33"/>
      <c r="H66" s="33"/>
      <c r="I66" s="42"/>
      <c r="J66" s="44"/>
    </row>
    <row r="67" spans="1:10" s="21" customFormat="1" ht="18.95" customHeight="1">
      <c r="A67" s="30"/>
      <c r="B67" s="35"/>
      <c r="C67" s="36"/>
      <c r="D67" s="33"/>
      <c r="E67" s="33"/>
      <c r="F67" s="37"/>
      <c r="G67" s="33"/>
      <c r="H67" s="33"/>
      <c r="I67" s="42"/>
      <c r="J67" s="44"/>
    </row>
    <row r="68" spans="1:10" s="21" customFormat="1" ht="18.95" customHeight="1">
      <c r="A68" s="45">
        <v>6</v>
      </c>
      <c r="B68" s="46" t="s">
        <v>58</v>
      </c>
      <c r="C68" s="32"/>
      <c r="D68" s="47"/>
      <c r="E68" s="47"/>
      <c r="F68" s="33"/>
      <c r="G68" s="33"/>
      <c r="H68" s="33"/>
      <c r="I68" s="33"/>
      <c r="J68" s="44"/>
    </row>
    <row r="69" spans="1:10" s="21" customFormat="1" ht="18.95" customHeight="1">
      <c r="A69" s="45">
        <v>7</v>
      </c>
      <c r="B69" s="46" t="s">
        <v>59</v>
      </c>
      <c r="C69" s="32"/>
      <c r="D69" s="47"/>
      <c r="E69" s="47"/>
      <c r="F69" s="33"/>
      <c r="G69" s="33"/>
      <c r="H69" s="33"/>
      <c r="I69" s="33"/>
      <c r="J69" s="44"/>
    </row>
    <row r="70" spans="1:10" s="21" customFormat="1" ht="18.95" customHeight="1">
      <c r="A70" s="45">
        <v>8</v>
      </c>
      <c r="B70" s="46" t="s">
        <v>60</v>
      </c>
      <c r="C70" s="32"/>
      <c r="D70" s="47"/>
      <c r="E70" s="47"/>
      <c r="F70" s="33"/>
      <c r="G70" s="33"/>
      <c r="H70" s="33"/>
      <c r="I70" s="33"/>
      <c r="J70" s="44"/>
    </row>
    <row r="71" spans="1:10" s="21" customFormat="1" ht="18.95" customHeight="1">
      <c r="A71" s="45">
        <v>9</v>
      </c>
      <c r="B71" s="46" t="s">
        <v>61</v>
      </c>
      <c r="C71" s="32"/>
      <c r="D71" s="47"/>
      <c r="E71" s="47"/>
      <c r="F71" s="33"/>
      <c r="G71" s="33"/>
      <c r="H71" s="33"/>
      <c r="I71" s="33"/>
      <c r="J71" s="44"/>
    </row>
    <row r="72" spans="1:10" s="21" customFormat="1" ht="18.95" customHeight="1">
      <c r="A72" s="48">
        <v>10</v>
      </c>
      <c r="B72" s="49" t="s">
        <v>15</v>
      </c>
      <c r="C72" s="50"/>
      <c r="D72" s="51"/>
      <c r="E72" s="51"/>
      <c r="F72" s="52"/>
      <c r="G72" s="52"/>
      <c r="H72" s="52"/>
      <c r="I72" s="52"/>
      <c r="J72" s="53"/>
    </row>
    <row r="73" spans="1:10" ht="18.95" customHeight="1"/>
    <row r="74" spans="1:10" ht="18.95" customHeight="1"/>
    <row r="75" spans="1:10" ht="18.95" customHeight="1"/>
    <row r="76" spans="1:10" ht="18.95" customHeight="1"/>
    <row r="77" spans="1:10" ht="18.95" customHeight="1"/>
    <row r="78" spans="1:10" ht="18.95" customHeight="1"/>
    <row r="79" spans="1:10" ht="18.95" customHeight="1"/>
    <row r="80" spans="1:10" ht="18.95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</sheetData>
  <autoFilter ref="A3:M72"/>
  <mergeCells count="1">
    <mergeCell ref="A2:J2"/>
  </mergeCells>
  <phoneticPr fontId="17" type="noConversion"/>
  <printOptions horizontalCentered="1"/>
  <pageMargins left="0.51180555555555551" right="0.2361111111111111" top="1.0625" bottom="0.43263888888888891" header="0.27500000000000002" footer="0.19652777777777777"/>
  <pageSetup paperSize="9" scale="95" orientation="landscape" r:id="rId1"/>
  <headerFooter alignWithMargins="0">
    <oddHeader>&amp;C&amp;20上海音乐学院汾阳路校区行政楼空调更换天花修缮项目工程量清单</oddHead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54"/>
  <sheetViews>
    <sheetView zoomScaleSheetLayoutView="100" workbookViewId="0">
      <selection activeCell="H54" sqref="A1:I54"/>
    </sheetView>
  </sheetViews>
  <sheetFormatPr defaultColWidth="9" defaultRowHeight="14.25"/>
  <cols>
    <col min="2" max="2" width="19" customWidth="1"/>
    <col min="3" max="3" width="27.5" customWidth="1"/>
    <col min="7" max="7" width="11" customWidth="1"/>
    <col min="9" max="9" width="13" customWidth="1"/>
  </cols>
  <sheetData>
    <row r="1" spans="1:10" ht="32.1" customHeight="1">
      <c r="A1" s="59" t="s">
        <v>62</v>
      </c>
      <c r="B1" s="69"/>
      <c r="C1" s="69"/>
      <c r="D1" s="69"/>
      <c r="E1" s="69"/>
      <c r="F1" s="69"/>
      <c r="G1" s="69"/>
      <c r="H1" s="69"/>
      <c r="I1" s="69"/>
      <c r="J1" s="18"/>
    </row>
    <row r="2" spans="1:10">
      <c r="A2" s="70" t="s">
        <v>63</v>
      </c>
      <c r="B2" s="71"/>
      <c r="C2" s="71"/>
      <c r="D2" s="71"/>
      <c r="E2" s="71"/>
      <c r="F2" s="71"/>
      <c r="G2" s="71"/>
      <c r="H2" s="71"/>
      <c r="I2" s="71"/>
      <c r="J2" s="19"/>
    </row>
    <row r="3" spans="1:10" ht="20.25">
      <c r="A3" s="72" t="s">
        <v>64</v>
      </c>
      <c r="B3" s="73"/>
      <c r="C3" s="73"/>
      <c r="D3" s="73"/>
      <c r="E3" s="73"/>
      <c r="F3" s="73"/>
      <c r="G3" s="73"/>
      <c r="H3" s="73"/>
      <c r="I3" s="74"/>
      <c r="J3" s="20"/>
    </row>
    <row r="4" spans="1:10">
      <c r="A4" s="75" t="s">
        <v>65</v>
      </c>
      <c r="B4" s="76"/>
      <c r="C4" s="1" t="s">
        <v>66</v>
      </c>
      <c r="D4" s="1" t="s">
        <v>10</v>
      </c>
      <c r="E4" s="1" t="s">
        <v>9</v>
      </c>
      <c r="F4" s="76" t="s">
        <v>67</v>
      </c>
      <c r="G4" s="76"/>
      <c r="H4" s="76" t="s">
        <v>68</v>
      </c>
      <c r="I4" s="77"/>
      <c r="J4" s="20"/>
    </row>
    <row r="5" spans="1:10">
      <c r="A5" s="81" t="s">
        <v>69</v>
      </c>
      <c r="B5" s="66"/>
      <c r="C5" s="3" t="s">
        <v>70</v>
      </c>
      <c r="D5" s="1"/>
      <c r="E5" s="1">
        <v>1</v>
      </c>
      <c r="F5" s="78">
        <v>61280</v>
      </c>
      <c r="G5" s="78"/>
      <c r="H5" s="79">
        <v>61280</v>
      </c>
      <c r="I5" s="80"/>
      <c r="J5" s="20"/>
    </row>
    <row r="6" spans="1:10">
      <c r="A6" s="81"/>
      <c r="B6" s="66"/>
      <c r="C6" s="3" t="s">
        <v>71</v>
      </c>
      <c r="D6" s="4" t="s">
        <v>72</v>
      </c>
      <c r="E6" s="5">
        <v>1</v>
      </c>
      <c r="F6" s="78">
        <v>31630</v>
      </c>
      <c r="G6" s="78"/>
      <c r="H6" s="79">
        <v>31630</v>
      </c>
      <c r="I6" s="80"/>
      <c r="J6" s="20"/>
    </row>
    <row r="7" spans="1:10">
      <c r="A7" s="81" t="s">
        <v>73</v>
      </c>
      <c r="B7" s="66"/>
      <c r="C7" s="6" t="s">
        <v>74</v>
      </c>
      <c r="D7" s="4" t="s">
        <v>26</v>
      </c>
      <c r="E7" s="5">
        <v>11</v>
      </c>
      <c r="F7" s="78">
        <v>6120</v>
      </c>
      <c r="G7" s="78"/>
      <c r="H7" s="79">
        <v>67320</v>
      </c>
      <c r="I7" s="80"/>
      <c r="J7" s="20"/>
    </row>
    <row r="8" spans="1:10">
      <c r="A8" s="81"/>
      <c r="B8" s="66"/>
      <c r="C8" s="6" t="s">
        <v>75</v>
      </c>
      <c r="D8" s="4" t="s">
        <v>76</v>
      </c>
      <c r="E8" s="5">
        <v>2</v>
      </c>
      <c r="F8" s="78">
        <v>5920</v>
      </c>
      <c r="G8" s="78"/>
      <c r="H8" s="79">
        <v>11840</v>
      </c>
      <c r="I8" s="80"/>
      <c r="J8" s="20"/>
    </row>
    <row r="9" spans="1:10">
      <c r="A9" s="81" t="s">
        <v>77</v>
      </c>
      <c r="B9" s="66"/>
      <c r="C9" s="3" t="s">
        <v>78</v>
      </c>
      <c r="D9" s="4"/>
      <c r="E9" s="5">
        <v>1</v>
      </c>
      <c r="F9" s="78">
        <v>57000</v>
      </c>
      <c r="G9" s="78"/>
      <c r="H9" s="79">
        <v>57000</v>
      </c>
      <c r="I9" s="80"/>
      <c r="J9" s="20"/>
    </row>
    <row r="10" spans="1:10">
      <c r="A10" s="81"/>
      <c r="B10" s="66"/>
      <c r="C10" s="3" t="s">
        <v>79</v>
      </c>
      <c r="D10" s="6"/>
      <c r="E10" s="6">
        <v>1</v>
      </c>
      <c r="F10" s="78">
        <v>28110</v>
      </c>
      <c r="G10" s="78"/>
      <c r="H10" s="79">
        <v>28110</v>
      </c>
      <c r="I10" s="80"/>
      <c r="J10" s="20"/>
    </row>
    <row r="11" spans="1:10">
      <c r="A11" s="81" t="s">
        <v>80</v>
      </c>
      <c r="B11" s="66"/>
      <c r="C11" s="6" t="s">
        <v>81</v>
      </c>
      <c r="D11" s="7"/>
      <c r="E11" s="7">
        <v>6</v>
      </c>
      <c r="F11" s="78">
        <v>6500</v>
      </c>
      <c r="G11" s="78"/>
      <c r="H11" s="79">
        <v>39000</v>
      </c>
      <c r="I11" s="80"/>
      <c r="J11" s="20"/>
    </row>
    <row r="12" spans="1:10">
      <c r="A12" s="81"/>
      <c r="B12" s="66"/>
      <c r="C12" s="6" t="s">
        <v>82</v>
      </c>
      <c r="D12" s="7"/>
      <c r="E12" s="7">
        <v>3</v>
      </c>
      <c r="F12" s="78">
        <v>7380</v>
      </c>
      <c r="G12" s="78"/>
      <c r="H12" s="79">
        <v>22140</v>
      </c>
      <c r="I12" s="80"/>
      <c r="J12" s="20"/>
    </row>
    <row r="13" spans="1:10">
      <c r="A13" s="81" t="s">
        <v>83</v>
      </c>
      <c r="B13" s="66"/>
      <c r="C13" s="3" t="s">
        <v>78</v>
      </c>
      <c r="D13" s="7"/>
      <c r="E13" s="7">
        <v>1</v>
      </c>
      <c r="F13" s="78">
        <v>57000</v>
      </c>
      <c r="G13" s="78"/>
      <c r="H13" s="79">
        <v>57000</v>
      </c>
      <c r="I13" s="80"/>
      <c r="J13" s="20"/>
    </row>
    <row r="14" spans="1:10">
      <c r="A14" s="81"/>
      <c r="B14" s="66"/>
      <c r="C14" s="3" t="s">
        <v>79</v>
      </c>
      <c r="D14" s="7"/>
      <c r="E14" s="7">
        <v>1</v>
      </c>
      <c r="F14" s="78">
        <v>28110</v>
      </c>
      <c r="G14" s="78"/>
      <c r="H14" s="79">
        <v>28110</v>
      </c>
      <c r="I14" s="80"/>
      <c r="J14" s="20"/>
    </row>
    <row r="15" spans="1:10">
      <c r="A15" s="81" t="s">
        <v>84</v>
      </c>
      <c r="B15" s="66"/>
      <c r="C15" s="6" t="s">
        <v>81</v>
      </c>
      <c r="D15" s="7"/>
      <c r="E15" s="7">
        <v>8</v>
      </c>
      <c r="F15" s="78">
        <v>6500</v>
      </c>
      <c r="G15" s="78"/>
      <c r="H15" s="79">
        <v>52000</v>
      </c>
      <c r="I15" s="80"/>
      <c r="J15" s="20"/>
    </row>
    <row r="16" spans="1:10">
      <c r="A16" s="81"/>
      <c r="B16" s="66"/>
      <c r="C16" s="6" t="s">
        <v>82</v>
      </c>
      <c r="D16" s="7"/>
      <c r="E16" s="7">
        <v>1</v>
      </c>
      <c r="F16" s="78">
        <v>7380</v>
      </c>
      <c r="G16" s="78"/>
      <c r="H16" s="79">
        <v>7380</v>
      </c>
      <c r="I16" s="80"/>
      <c r="J16" s="20"/>
    </row>
    <row r="17" spans="1:10">
      <c r="A17" s="81"/>
      <c r="B17" s="66"/>
      <c r="C17" s="6" t="s">
        <v>75</v>
      </c>
      <c r="D17" s="7"/>
      <c r="E17" s="7">
        <v>1</v>
      </c>
      <c r="F17" s="78">
        <v>5920</v>
      </c>
      <c r="G17" s="78"/>
      <c r="H17" s="79">
        <v>5920</v>
      </c>
      <c r="I17" s="80"/>
      <c r="J17" s="20"/>
    </row>
    <row r="18" spans="1:10">
      <c r="A18" s="81" t="s">
        <v>85</v>
      </c>
      <c r="B18" s="66"/>
      <c r="C18" s="3" t="s">
        <v>70</v>
      </c>
      <c r="D18" s="7"/>
      <c r="E18" s="7">
        <v>2</v>
      </c>
      <c r="F18" s="78">
        <v>61280</v>
      </c>
      <c r="G18" s="78"/>
      <c r="H18" s="79">
        <v>122560</v>
      </c>
      <c r="I18" s="80"/>
      <c r="J18" s="20"/>
    </row>
    <row r="19" spans="1:10">
      <c r="A19" s="81" t="s">
        <v>86</v>
      </c>
      <c r="B19" s="66"/>
      <c r="C19" s="6" t="s">
        <v>81</v>
      </c>
      <c r="D19" s="7"/>
      <c r="E19" s="7">
        <v>4</v>
      </c>
      <c r="F19" s="78">
        <v>6500</v>
      </c>
      <c r="G19" s="78"/>
      <c r="H19" s="79">
        <v>26000</v>
      </c>
      <c r="I19" s="80"/>
      <c r="J19" s="20"/>
    </row>
    <row r="20" spans="1:10">
      <c r="A20" s="81"/>
      <c r="B20" s="66"/>
      <c r="C20" s="6" t="s">
        <v>87</v>
      </c>
      <c r="D20" s="7"/>
      <c r="E20" s="7">
        <v>8</v>
      </c>
      <c r="F20" s="78">
        <v>7380</v>
      </c>
      <c r="G20" s="78"/>
      <c r="H20" s="79">
        <v>59040</v>
      </c>
      <c r="I20" s="80"/>
      <c r="J20" s="20"/>
    </row>
    <row r="21" spans="1:10">
      <c r="A21" s="81"/>
      <c r="B21" s="66"/>
      <c r="C21" s="6" t="s">
        <v>75</v>
      </c>
      <c r="D21" s="7"/>
      <c r="E21" s="7">
        <v>2</v>
      </c>
      <c r="F21" s="78">
        <v>5920</v>
      </c>
      <c r="G21" s="78"/>
      <c r="H21" s="79">
        <v>11840</v>
      </c>
      <c r="I21" s="80"/>
      <c r="J21" s="20"/>
    </row>
    <row r="22" spans="1:10">
      <c r="A22" s="81" t="s">
        <v>88</v>
      </c>
      <c r="B22" s="66"/>
      <c r="C22" s="3" t="s">
        <v>89</v>
      </c>
      <c r="D22" s="7"/>
      <c r="E22" s="7">
        <v>1</v>
      </c>
      <c r="F22" s="78">
        <v>42300</v>
      </c>
      <c r="G22" s="78"/>
      <c r="H22" s="79">
        <v>42300</v>
      </c>
      <c r="I22" s="80"/>
      <c r="J22" s="20"/>
    </row>
    <row r="23" spans="1:10">
      <c r="A23" s="81" t="s">
        <v>90</v>
      </c>
      <c r="B23" s="66"/>
      <c r="C23" s="6" t="s">
        <v>81</v>
      </c>
      <c r="D23" s="6"/>
      <c r="E23" s="7">
        <v>5</v>
      </c>
      <c r="F23" s="78">
        <v>6500</v>
      </c>
      <c r="G23" s="78"/>
      <c r="H23" s="79">
        <v>32500</v>
      </c>
      <c r="I23" s="80"/>
      <c r="J23" s="20"/>
    </row>
    <row r="24" spans="1:10">
      <c r="A24" s="81" t="s">
        <v>91</v>
      </c>
      <c r="B24" s="66"/>
      <c r="C24" s="6"/>
      <c r="D24" s="6"/>
      <c r="E24" s="7">
        <v>51</v>
      </c>
      <c r="F24" s="78">
        <v>450</v>
      </c>
      <c r="G24" s="78"/>
      <c r="H24" s="79">
        <v>22950</v>
      </c>
      <c r="I24" s="80"/>
      <c r="J24" s="20"/>
    </row>
    <row r="25" spans="1:10">
      <c r="A25" s="81" t="s">
        <v>92</v>
      </c>
      <c r="B25" s="66"/>
      <c r="C25" s="6"/>
      <c r="D25" s="6"/>
      <c r="E25" s="7"/>
      <c r="F25" s="82"/>
      <c r="G25" s="82"/>
      <c r="H25" s="79">
        <v>785920</v>
      </c>
      <c r="I25" s="80"/>
      <c r="J25" s="20"/>
    </row>
    <row r="26" spans="1:10">
      <c r="A26" s="83"/>
      <c r="B26" s="84"/>
      <c r="C26" s="84"/>
      <c r="D26" s="84"/>
      <c r="E26" s="84"/>
      <c r="F26" s="84"/>
      <c r="G26" s="84"/>
      <c r="H26" s="84"/>
      <c r="I26" s="85"/>
      <c r="J26" s="20"/>
    </row>
    <row r="27" spans="1:10" ht="39" customHeight="1">
      <c r="A27" s="86"/>
      <c r="B27" s="58"/>
      <c r="C27" s="58"/>
      <c r="D27" s="58"/>
      <c r="E27" s="58"/>
      <c r="F27" s="58"/>
      <c r="G27" s="58"/>
      <c r="H27" s="58"/>
      <c r="I27" s="86"/>
      <c r="J27" s="20"/>
    </row>
    <row r="28" spans="1:10">
      <c r="A28" s="70" t="s">
        <v>93</v>
      </c>
      <c r="B28" s="70"/>
      <c r="C28" s="70"/>
      <c r="D28" s="70"/>
      <c r="E28" s="70"/>
      <c r="F28" s="70"/>
      <c r="G28" s="70"/>
      <c r="H28" s="70"/>
      <c r="I28" s="70"/>
      <c r="J28" s="20"/>
    </row>
    <row r="29" spans="1:10" ht="20.25">
      <c r="A29" s="72" t="s">
        <v>94</v>
      </c>
      <c r="B29" s="73"/>
      <c r="C29" s="73"/>
      <c r="D29" s="73"/>
      <c r="E29" s="73"/>
      <c r="F29" s="73"/>
      <c r="G29" s="73"/>
      <c r="H29" s="73"/>
      <c r="I29" s="74"/>
      <c r="J29" s="20"/>
    </row>
    <row r="30" spans="1:10">
      <c r="A30" s="91" t="s">
        <v>95</v>
      </c>
      <c r="B30" s="92"/>
      <c r="C30" s="4" t="s">
        <v>96</v>
      </c>
      <c r="D30" s="4" t="s">
        <v>9</v>
      </c>
      <c r="E30" s="4" t="s">
        <v>10</v>
      </c>
      <c r="F30" s="1" t="s">
        <v>67</v>
      </c>
      <c r="G30" s="9"/>
      <c r="H30" s="93" t="s">
        <v>97</v>
      </c>
      <c r="I30" s="94"/>
      <c r="J30" s="20"/>
    </row>
    <row r="31" spans="1:10">
      <c r="A31" s="87" t="s">
        <v>98</v>
      </c>
      <c r="B31" s="88"/>
      <c r="C31" s="11" t="s">
        <v>99</v>
      </c>
      <c r="D31" s="12">
        <v>318</v>
      </c>
      <c r="E31" s="13" t="s">
        <v>38</v>
      </c>
      <c r="F31" s="78">
        <v>30</v>
      </c>
      <c r="G31" s="78"/>
      <c r="H31" s="89">
        <v>9540</v>
      </c>
      <c r="I31" s="90"/>
      <c r="J31" s="20"/>
    </row>
    <row r="32" spans="1:10">
      <c r="A32" s="87" t="s">
        <v>98</v>
      </c>
      <c r="B32" s="88"/>
      <c r="C32" s="11" t="s">
        <v>100</v>
      </c>
      <c r="D32" s="12">
        <v>78</v>
      </c>
      <c r="E32" s="13" t="s">
        <v>38</v>
      </c>
      <c r="F32" s="78">
        <v>39</v>
      </c>
      <c r="G32" s="78"/>
      <c r="H32" s="89">
        <v>3042</v>
      </c>
      <c r="I32" s="90"/>
      <c r="J32" s="20"/>
    </row>
    <row r="33" spans="1:10">
      <c r="A33" s="87" t="s">
        <v>98</v>
      </c>
      <c r="B33" s="88"/>
      <c r="C33" s="11" t="s">
        <v>101</v>
      </c>
      <c r="D33" s="12">
        <v>318</v>
      </c>
      <c r="E33" s="13" t="s">
        <v>38</v>
      </c>
      <c r="F33" s="78">
        <v>51</v>
      </c>
      <c r="G33" s="78"/>
      <c r="H33" s="89">
        <v>16218</v>
      </c>
      <c r="I33" s="90"/>
      <c r="J33" s="20"/>
    </row>
    <row r="34" spans="1:10">
      <c r="A34" s="87" t="s">
        <v>98</v>
      </c>
      <c r="B34" s="88"/>
      <c r="C34" s="11" t="s">
        <v>102</v>
      </c>
      <c r="D34" s="12">
        <v>312</v>
      </c>
      <c r="E34" s="13" t="s">
        <v>38</v>
      </c>
      <c r="F34" s="78">
        <v>39</v>
      </c>
      <c r="G34" s="78"/>
      <c r="H34" s="89">
        <v>12168</v>
      </c>
      <c r="I34" s="90"/>
      <c r="J34" s="20"/>
    </row>
    <row r="35" spans="1:10">
      <c r="A35" s="87" t="s">
        <v>98</v>
      </c>
      <c r="B35" s="88"/>
      <c r="C35" s="11" t="s">
        <v>103</v>
      </c>
      <c r="D35" s="5">
        <v>45</v>
      </c>
      <c r="E35" s="13" t="s">
        <v>38</v>
      </c>
      <c r="F35" s="78">
        <v>74</v>
      </c>
      <c r="G35" s="78"/>
      <c r="H35" s="89">
        <v>3330</v>
      </c>
      <c r="I35" s="90"/>
      <c r="J35" s="20"/>
    </row>
    <row r="36" spans="1:10">
      <c r="A36" s="87" t="s">
        <v>98</v>
      </c>
      <c r="B36" s="88"/>
      <c r="C36" s="11" t="s">
        <v>104</v>
      </c>
      <c r="D36" s="13">
        <v>86</v>
      </c>
      <c r="E36" s="13" t="s">
        <v>38</v>
      </c>
      <c r="F36" s="78">
        <v>178</v>
      </c>
      <c r="G36" s="78"/>
      <c r="H36" s="89">
        <v>15308</v>
      </c>
      <c r="I36" s="90"/>
      <c r="J36" s="20"/>
    </row>
    <row r="37" spans="1:10">
      <c r="A37" s="87" t="s">
        <v>98</v>
      </c>
      <c r="B37" s="88"/>
      <c r="C37" s="11" t="s">
        <v>105</v>
      </c>
      <c r="D37" s="13">
        <v>195</v>
      </c>
      <c r="E37" s="13" t="s">
        <v>38</v>
      </c>
      <c r="F37" s="78">
        <v>132</v>
      </c>
      <c r="G37" s="78"/>
      <c r="H37" s="89">
        <v>25740</v>
      </c>
      <c r="I37" s="90"/>
      <c r="J37" s="20"/>
    </row>
    <row r="38" spans="1:10">
      <c r="A38" s="87" t="s">
        <v>98</v>
      </c>
      <c r="B38" s="88"/>
      <c r="C38" s="11" t="s">
        <v>106</v>
      </c>
      <c r="D38" s="13">
        <v>132</v>
      </c>
      <c r="E38" s="13" t="s">
        <v>38</v>
      </c>
      <c r="F38" s="78">
        <v>106</v>
      </c>
      <c r="G38" s="78"/>
      <c r="H38" s="89">
        <v>13992</v>
      </c>
      <c r="I38" s="90"/>
      <c r="J38" s="20"/>
    </row>
    <row r="39" spans="1:10">
      <c r="A39" s="91" t="s">
        <v>107</v>
      </c>
      <c r="B39" s="92"/>
      <c r="C39" s="11" t="s">
        <v>108</v>
      </c>
      <c r="D39" s="13">
        <v>2</v>
      </c>
      <c r="E39" s="13" t="s">
        <v>76</v>
      </c>
      <c r="F39" s="78">
        <v>793</v>
      </c>
      <c r="G39" s="78"/>
      <c r="H39" s="89">
        <v>1586</v>
      </c>
      <c r="I39" s="90"/>
      <c r="J39" s="20"/>
    </row>
    <row r="40" spans="1:10">
      <c r="A40" s="91" t="s">
        <v>107</v>
      </c>
      <c r="B40" s="92"/>
      <c r="C40" s="14" t="s">
        <v>109</v>
      </c>
      <c r="D40" s="5">
        <v>32</v>
      </c>
      <c r="E40" s="4" t="s">
        <v>76</v>
      </c>
      <c r="F40" s="78">
        <v>413</v>
      </c>
      <c r="G40" s="78"/>
      <c r="H40" s="89">
        <v>13216</v>
      </c>
      <c r="I40" s="90"/>
      <c r="J40" s="20"/>
    </row>
    <row r="41" spans="1:10">
      <c r="A41" s="91" t="s">
        <v>107</v>
      </c>
      <c r="B41" s="92"/>
      <c r="C41" s="14" t="s">
        <v>110</v>
      </c>
      <c r="D41" s="5">
        <v>21</v>
      </c>
      <c r="E41" s="4" t="s">
        <v>76</v>
      </c>
      <c r="F41" s="78">
        <v>267</v>
      </c>
      <c r="G41" s="78"/>
      <c r="H41" s="89">
        <v>5607</v>
      </c>
      <c r="I41" s="90"/>
      <c r="J41" s="20"/>
    </row>
    <row r="42" spans="1:10">
      <c r="A42" s="95" t="s">
        <v>111</v>
      </c>
      <c r="B42" s="93"/>
      <c r="C42" s="10" t="s">
        <v>112</v>
      </c>
      <c r="D42" s="15">
        <v>462</v>
      </c>
      <c r="E42" s="4" t="s">
        <v>113</v>
      </c>
      <c r="F42" s="78">
        <v>29</v>
      </c>
      <c r="G42" s="78"/>
      <c r="H42" s="89">
        <v>13398</v>
      </c>
      <c r="I42" s="90"/>
      <c r="J42" s="20"/>
    </row>
    <row r="43" spans="1:10">
      <c r="A43" s="95" t="s">
        <v>114</v>
      </c>
      <c r="B43" s="93"/>
      <c r="C43" s="2">
        <v>0.75</v>
      </c>
      <c r="D43" s="15">
        <v>2000</v>
      </c>
      <c r="E43" s="4" t="s">
        <v>113</v>
      </c>
      <c r="F43" s="78">
        <v>8</v>
      </c>
      <c r="G43" s="78"/>
      <c r="H43" s="89">
        <v>16000</v>
      </c>
      <c r="I43" s="90"/>
      <c r="J43" s="20"/>
    </row>
    <row r="44" spans="1:10">
      <c r="A44" s="95" t="s">
        <v>115</v>
      </c>
      <c r="B44" s="93"/>
      <c r="C44" s="14"/>
      <c r="D44" s="5">
        <v>51</v>
      </c>
      <c r="E44" s="4" t="s">
        <v>72</v>
      </c>
      <c r="F44" s="78">
        <v>500</v>
      </c>
      <c r="G44" s="78"/>
      <c r="H44" s="89">
        <v>25500</v>
      </c>
      <c r="I44" s="90"/>
      <c r="J44" s="20"/>
    </row>
    <row r="45" spans="1:10">
      <c r="A45" s="95" t="s">
        <v>116</v>
      </c>
      <c r="B45" s="93"/>
      <c r="C45" s="14"/>
      <c r="D45" s="5">
        <v>9</v>
      </c>
      <c r="E45" s="4" t="s">
        <v>72</v>
      </c>
      <c r="F45" s="78">
        <v>800</v>
      </c>
      <c r="G45" s="78"/>
      <c r="H45" s="89">
        <v>7200</v>
      </c>
      <c r="I45" s="90"/>
      <c r="J45" s="20"/>
    </row>
    <row r="46" spans="1:10" ht="15.75">
      <c r="A46" s="96" t="s">
        <v>117</v>
      </c>
      <c r="B46" s="97"/>
      <c r="C46" s="14"/>
      <c r="D46" s="5">
        <v>600</v>
      </c>
      <c r="E46" s="4" t="s">
        <v>118</v>
      </c>
      <c r="F46" s="78">
        <v>10</v>
      </c>
      <c r="G46" s="78"/>
      <c r="H46" s="89">
        <v>6000</v>
      </c>
      <c r="I46" s="90"/>
      <c r="J46" s="20"/>
    </row>
    <row r="47" spans="1:10" ht="15.75">
      <c r="A47" s="96" t="s">
        <v>119</v>
      </c>
      <c r="B47" s="97"/>
      <c r="C47" s="14"/>
      <c r="D47" s="5">
        <v>12</v>
      </c>
      <c r="E47" s="4" t="s">
        <v>76</v>
      </c>
      <c r="F47" s="78">
        <v>70</v>
      </c>
      <c r="G47" s="78"/>
      <c r="H47" s="89">
        <v>840</v>
      </c>
      <c r="I47" s="90"/>
      <c r="J47" s="20"/>
    </row>
    <row r="48" spans="1:10">
      <c r="A48" s="95" t="s">
        <v>120</v>
      </c>
      <c r="B48" s="93"/>
      <c r="C48" s="14" t="s">
        <v>121</v>
      </c>
      <c r="D48" s="15">
        <v>9</v>
      </c>
      <c r="E48" s="15" t="s">
        <v>76</v>
      </c>
      <c r="F48" s="78">
        <v>1320</v>
      </c>
      <c r="G48" s="78"/>
      <c r="H48" s="89">
        <v>11880</v>
      </c>
      <c r="I48" s="90"/>
      <c r="J48" s="20"/>
    </row>
    <row r="49" spans="1:10">
      <c r="A49" s="95" t="s">
        <v>122</v>
      </c>
      <c r="B49" s="93"/>
      <c r="C49" s="14"/>
      <c r="D49" s="15">
        <v>9</v>
      </c>
      <c r="E49" s="15" t="s">
        <v>35</v>
      </c>
      <c r="F49" s="78">
        <v>1500</v>
      </c>
      <c r="G49" s="78"/>
      <c r="H49" s="89">
        <v>13500</v>
      </c>
      <c r="I49" s="90"/>
      <c r="J49" s="20"/>
    </row>
    <row r="50" spans="1:10">
      <c r="A50" s="95" t="s">
        <v>123</v>
      </c>
      <c r="B50" s="93"/>
      <c r="C50" s="14" t="s">
        <v>124</v>
      </c>
      <c r="D50" s="15">
        <v>70</v>
      </c>
      <c r="E50" s="15" t="s">
        <v>125</v>
      </c>
      <c r="F50" s="78">
        <v>110</v>
      </c>
      <c r="G50" s="78"/>
      <c r="H50" s="89">
        <v>7700</v>
      </c>
      <c r="I50" s="90"/>
      <c r="J50" s="20"/>
    </row>
    <row r="51" spans="1:10">
      <c r="A51" s="95" t="s">
        <v>126</v>
      </c>
      <c r="B51" s="93"/>
      <c r="C51" s="14"/>
      <c r="D51" s="15">
        <v>9</v>
      </c>
      <c r="E51" s="15" t="s">
        <v>35</v>
      </c>
      <c r="F51" s="78">
        <v>3200</v>
      </c>
      <c r="G51" s="78"/>
      <c r="H51" s="89">
        <v>28800</v>
      </c>
      <c r="I51" s="90"/>
      <c r="J51" s="20"/>
    </row>
    <row r="52" spans="1:10">
      <c r="A52" s="95" t="s">
        <v>127</v>
      </c>
      <c r="B52" s="93"/>
      <c r="C52" s="14"/>
      <c r="D52" s="15">
        <v>9</v>
      </c>
      <c r="E52" s="15" t="s">
        <v>35</v>
      </c>
      <c r="F52" s="78">
        <v>1300</v>
      </c>
      <c r="G52" s="78"/>
      <c r="H52" s="89">
        <v>11700</v>
      </c>
      <c r="I52" s="90"/>
      <c r="J52" s="20"/>
    </row>
    <row r="53" spans="1:10">
      <c r="A53" s="103" t="s">
        <v>92</v>
      </c>
      <c r="B53" s="104"/>
      <c r="C53" s="16"/>
      <c r="D53" s="16"/>
      <c r="E53" s="16"/>
      <c r="F53" s="105"/>
      <c r="G53" s="105"/>
      <c r="H53" s="89">
        <v>262265</v>
      </c>
      <c r="I53" s="90"/>
      <c r="J53" s="20"/>
    </row>
    <row r="54" spans="1:10">
      <c r="A54" s="98" t="s">
        <v>128</v>
      </c>
      <c r="B54" s="99"/>
      <c r="C54" s="17" t="s">
        <v>129</v>
      </c>
      <c r="D54" s="17"/>
      <c r="E54" s="17"/>
      <c r="F54" s="100"/>
      <c r="G54" s="100"/>
      <c r="H54" s="101">
        <v>1048185</v>
      </c>
      <c r="I54" s="102"/>
      <c r="J54" s="20"/>
    </row>
  </sheetData>
  <mergeCells count="138">
    <mergeCell ref="A54:B54"/>
    <mergeCell ref="F54:G54"/>
    <mergeCell ref="H54:I54"/>
    <mergeCell ref="A5:B6"/>
    <mergeCell ref="A7:B8"/>
    <mergeCell ref="A9:B10"/>
    <mergeCell ref="A11:B12"/>
    <mergeCell ref="A13:B14"/>
    <mergeCell ref="A15:B17"/>
    <mergeCell ref="A19:B21"/>
    <mergeCell ref="A52:B52"/>
    <mergeCell ref="F52:G52"/>
    <mergeCell ref="H52:I52"/>
    <mergeCell ref="A53:B53"/>
    <mergeCell ref="F53:G53"/>
    <mergeCell ref="H53:I53"/>
    <mergeCell ref="A50:B50"/>
    <mergeCell ref="F50:G50"/>
    <mergeCell ref="H50:I50"/>
    <mergeCell ref="A51:B51"/>
    <mergeCell ref="F51:G51"/>
    <mergeCell ref="H51:I51"/>
    <mergeCell ref="A48:B48"/>
    <mergeCell ref="F48:G48"/>
    <mergeCell ref="H48:I48"/>
    <mergeCell ref="A49:B49"/>
    <mergeCell ref="F49:G49"/>
    <mergeCell ref="H49:I49"/>
    <mergeCell ref="A46:B46"/>
    <mergeCell ref="F46:G46"/>
    <mergeCell ref="H46:I46"/>
    <mergeCell ref="A47:B47"/>
    <mergeCell ref="F47:G47"/>
    <mergeCell ref="H47:I47"/>
    <mergeCell ref="A44:B44"/>
    <mergeCell ref="F44:G44"/>
    <mergeCell ref="H44:I44"/>
    <mergeCell ref="A45:B45"/>
    <mergeCell ref="F45:G45"/>
    <mergeCell ref="H45:I45"/>
    <mergeCell ref="A42:B42"/>
    <mergeCell ref="F42:G42"/>
    <mergeCell ref="H42:I42"/>
    <mergeCell ref="A43:B43"/>
    <mergeCell ref="F43:G43"/>
    <mergeCell ref="H43:I43"/>
    <mergeCell ref="A40:B40"/>
    <mergeCell ref="F40:G40"/>
    <mergeCell ref="H40:I40"/>
    <mergeCell ref="A41:B41"/>
    <mergeCell ref="F41:G41"/>
    <mergeCell ref="H41:I41"/>
    <mergeCell ref="A38:B38"/>
    <mergeCell ref="F38:G38"/>
    <mergeCell ref="H38:I38"/>
    <mergeCell ref="A39:B39"/>
    <mergeCell ref="F39:G39"/>
    <mergeCell ref="H39:I39"/>
    <mergeCell ref="A36:B36"/>
    <mergeCell ref="F36:G36"/>
    <mergeCell ref="H36:I36"/>
    <mergeCell ref="A37:B37"/>
    <mergeCell ref="F37:G37"/>
    <mergeCell ref="H37:I37"/>
    <mergeCell ref="A34:B34"/>
    <mergeCell ref="F34:G34"/>
    <mergeCell ref="H34:I34"/>
    <mergeCell ref="A35:B35"/>
    <mergeCell ref="F35:G35"/>
    <mergeCell ref="H35:I35"/>
    <mergeCell ref="A32:B32"/>
    <mergeCell ref="F32:G32"/>
    <mergeCell ref="H32:I32"/>
    <mergeCell ref="A33:B33"/>
    <mergeCell ref="F33:G33"/>
    <mergeCell ref="H33:I33"/>
    <mergeCell ref="A29:I29"/>
    <mergeCell ref="A30:B30"/>
    <mergeCell ref="H30:I30"/>
    <mergeCell ref="A31:B31"/>
    <mergeCell ref="F31:G31"/>
    <mergeCell ref="H31:I31"/>
    <mergeCell ref="A25:B25"/>
    <mergeCell ref="F25:G25"/>
    <mergeCell ref="H25:I25"/>
    <mergeCell ref="A26:I26"/>
    <mergeCell ref="A27:I27"/>
    <mergeCell ref="A28:I28"/>
    <mergeCell ref="A23:B23"/>
    <mergeCell ref="F23:G23"/>
    <mergeCell ref="H23:I23"/>
    <mergeCell ref="A24:B24"/>
    <mergeCell ref="F24:G24"/>
    <mergeCell ref="H24:I24"/>
    <mergeCell ref="F20:G20"/>
    <mergeCell ref="H20:I20"/>
    <mergeCell ref="F21:G21"/>
    <mergeCell ref="H21:I21"/>
    <mergeCell ref="A22:B22"/>
    <mergeCell ref="F22:G22"/>
    <mergeCell ref="H22:I22"/>
    <mergeCell ref="F17:G17"/>
    <mergeCell ref="H17:I17"/>
    <mergeCell ref="A18:B18"/>
    <mergeCell ref="F18:G18"/>
    <mergeCell ref="H18:I18"/>
    <mergeCell ref="F19:G19"/>
    <mergeCell ref="H19:I19"/>
    <mergeCell ref="F15:G15"/>
    <mergeCell ref="H15:I15"/>
    <mergeCell ref="F16:G16"/>
    <mergeCell ref="H16:I16"/>
    <mergeCell ref="F11:G11"/>
    <mergeCell ref="H11:I11"/>
    <mergeCell ref="F12:G12"/>
    <mergeCell ref="H12:I12"/>
    <mergeCell ref="F13:G13"/>
    <mergeCell ref="H13:I13"/>
    <mergeCell ref="F10:G10"/>
    <mergeCell ref="H10:I10"/>
    <mergeCell ref="F5:G5"/>
    <mergeCell ref="H5:I5"/>
    <mergeCell ref="F6:G6"/>
    <mergeCell ref="H6:I6"/>
    <mergeCell ref="F7:G7"/>
    <mergeCell ref="H7:I7"/>
    <mergeCell ref="F14:G14"/>
    <mergeCell ref="H14:I14"/>
    <mergeCell ref="A1:I1"/>
    <mergeCell ref="A2:I2"/>
    <mergeCell ref="A3:I3"/>
    <mergeCell ref="A4:B4"/>
    <mergeCell ref="F4:G4"/>
    <mergeCell ref="H4:I4"/>
    <mergeCell ref="F8:G8"/>
    <mergeCell ref="H8:I8"/>
    <mergeCell ref="F9:G9"/>
    <mergeCell ref="H9:I9"/>
  </mergeCells>
  <phoneticPr fontId="17" type="noConversion"/>
  <pageMargins left="0.75" right="0.75" top="1" bottom="1" header="0.5" footer="0.5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设计费</vt:lpstr>
      <vt:lpstr>表格1装饰估价单</vt:lpstr>
      <vt:lpstr>空调表单</vt:lpstr>
      <vt:lpstr>表格1装饰估价单!Print_Area</vt:lpstr>
      <vt:lpstr>表格1装饰估价单!Print_Titles</vt:lpstr>
    </vt:vector>
  </TitlesOfParts>
  <Company>微软用户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姚佳</cp:lastModifiedBy>
  <cp:lastPrinted>2020-09-14T04:52:51Z</cp:lastPrinted>
  <dcterms:created xsi:type="dcterms:W3CDTF">2009-07-14T02:08:28Z</dcterms:created>
  <dcterms:modified xsi:type="dcterms:W3CDTF">2020-09-14T04:55:13Z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2052-11.1.0.9172</vt:lpwstr>
  </property>
</Properties>
</file>